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20" yWindow="275" windowWidth="18840" windowHeight="7140"/>
  </bookViews>
  <sheets>
    <sheet name="Budget" sheetId="1" r:id="rId1"/>
    <sheet name="Cheat Sheet" sheetId="2" r:id="rId2"/>
    <sheet name="Agenda" sheetId="3" r:id="rId3"/>
  </sheets>
  <calcPr calcId="125725"/>
</workbook>
</file>

<file path=xl/calcChain.xml><?xml version="1.0" encoding="utf-8"?>
<calcChain xmlns="http://schemas.openxmlformats.org/spreadsheetml/2006/main">
  <c r="C37" i="1"/>
  <c r="C33"/>
  <c r="C25"/>
  <c r="C23"/>
  <c r="B7"/>
  <c r="B6"/>
  <c r="C31" l="1"/>
  <c r="C26"/>
  <c r="C19"/>
  <c r="C15"/>
  <c r="B8"/>
  <c r="B10" s="1"/>
</calcChain>
</file>

<file path=xl/sharedStrings.xml><?xml version="1.0" encoding="utf-8"?>
<sst xmlns="http://schemas.openxmlformats.org/spreadsheetml/2006/main" count="95" uniqueCount="69">
  <si>
    <t>Income From Road Assessments</t>
  </si>
  <si>
    <t>Debit (+)</t>
  </si>
  <si>
    <t>Credit (-)</t>
  </si>
  <si>
    <t>FY2023-2024 Road Assessment</t>
  </si>
  <si>
    <t>Total for 49 Parcels Assessed</t>
  </si>
  <si>
    <t>(Amador Water Agency not assessed)</t>
  </si>
  <si>
    <t>Total Income from Road Assessments</t>
  </si>
  <si>
    <t>Liability Insurance:</t>
  </si>
  <si>
    <t>General Liability</t>
  </si>
  <si>
    <t>Director &amp; Officer</t>
  </si>
  <si>
    <t>Total Insurance Cost</t>
  </si>
  <si>
    <t>Professional Fees:</t>
  </si>
  <si>
    <t>Total Professional Fees</t>
  </si>
  <si>
    <t>Miscellaneous:</t>
  </si>
  <si>
    <t>Office Supplies</t>
  </si>
  <si>
    <t>Postage</t>
  </si>
  <si>
    <t>Regional CSDA Membership</t>
  </si>
  <si>
    <t>Annual Road/Brush Maintenance:</t>
  </si>
  <si>
    <t>Pre-emergence/weed abatement</t>
  </si>
  <si>
    <t>Roadside Tree/brush/gutter/culvert</t>
  </si>
  <si>
    <t>Snow Removal</t>
  </si>
  <si>
    <t>Total Annual Road Maintenance</t>
  </si>
  <si>
    <t>Minus Emergency Fund</t>
  </si>
  <si>
    <t>CPU-I increase from April '25- April '26</t>
  </si>
  <si>
    <t>SUNSET HEIGHTS CSD FY2026-2027 BUDGET</t>
  </si>
  <si>
    <t>FY 2026-2027 Increase Amount</t>
  </si>
  <si>
    <t>FY 2026-2027 Road Assessment</t>
  </si>
  <si>
    <t>Annual Compilation &amp; Finanal Transaction Report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</si>
  <si>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</si>
  <si>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</si>
  <si>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</si>
  <si>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</si>
  <si>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</si>
  <si>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</si>
  <si>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</si>
  <si>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</si>
  <si>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</si>
  <si>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</si>
  <si>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</si>
  <si>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</si>
  <si>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When</t>
  </si>
  <si>
    <t>What</t>
  </si>
  <si>
    <t>Who</t>
  </si>
  <si>
    <t>Notes</t>
  </si>
  <si>
    <t>Dana's Cheat Sheet</t>
  </si>
  <si>
    <t>Financial Transaction Report</t>
  </si>
  <si>
    <t>Castillo, Bordwell, Swift CPAs</t>
  </si>
  <si>
    <t>Government Compensation Report</t>
  </si>
  <si>
    <t>H&amp;R Block</t>
  </si>
  <si>
    <t>Renew General Liability and D&amp;O Policies</t>
  </si>
  <si>
    <t>Manassero</t>
  </si>
  <si>
    <t>Budget Meeting</t>
  </si>
  <si>
    <t>CSD Board</t>
  </si>
  <si>
    <t>Bookkeeping-H&amp;R Block</t>
  </si>
  <si>
    <t>Website ($105)</t>
  </si>
  <si>
    <t>PG&amp;E Street Light ($16)</t>
  </si>
  <si>
    <t>Total Miscellaneous Expenses</t>
  </si>
  <si>
    <t>Sierra Foothills Pest Control</t>
  </si>
  <si>
    <t>Pre-Emergence Spray</t>
  </si>
  <si>
    <t>Remind them not to spray people's landscaped areas</t>
  </si>
  <si>
    <t>Pick up Bank Reconsiliation EOM</t>
  </si>
  <si>
    <t>Total Ordinary FY20262027 Expenses</t>
  </si>
  <si>
    <t>Current Bank Balance as of May 16,2026</t>
  </si>
  <si>
    <t>Slurry Seal Savings for 2030</t>
  </si>
  <si>
    <t>Annual Compilation/5th year audit</t>
  </si>
  <si>
    <t>CSD Board Meeting</t>
  </si>
  <si>
    <t xml:space="preserve"> CSD Board</t>
  </si>
  <si>
    <t>Board Meeting</t>
  </si>
  <si>
    <t>CSD Meeting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</si>
</sst>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&quot;$&quot;#,##0.00"/>
  </numFmts>
  <fonts count="5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1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8" fontId="2" fillId="0" borderId="9" xfId="0" applyNumberFormat="1" applyFont="1" applyBorder="1"/>
    <xf numFmtId="0" fontId="2" fillId="2" borderId="10" xfId="0" applyFont="1" applyFill="1" applyBorder="1"/>
    <xf numFmtId="0" fontId="2" fillId="0" borderId="11" xfId="0" applyFont="1" applyBorder="1"/>
    <xf numFmtId="10" fontId="3" fillId="0" borderId="12" xfId="0" applyNumberFormat="1" applyFont="1" applyFill="1" applyBorder="1" applyAlignment="1">
      <alignment horizontal="right"/>
    </xf>
    <xf numFmtId="0" fontId="2" fillId="2" borderId="13" xfId="0" applyFont="1" applyFill="1" applyBorder="1"/>
    <xf numFmtId="8" fontId="2" fillId="0" borderId="12" xfId="0" applyNumberFormat="1" applyFont="1" applyBorder="1"/>
    <xf numFmtId="164" fontId="2" fillId="0" borderId="12" xfId="0" applyNumberFormat="1" applyFont="1" applyBorder="1"/>
    <xf numFmtId="0" fontId="2" fillId="0" borderId="14" xfId="0" applyFont="1" applyBorder="1"/>
    <xf numFmtId="8" fontId="2" fillId="0" borderId="15" xfId="0" applyNumberFormat="1" applyFont="1" applyBorder="1"/>
    <xf numFmtId="0" fontId="1" fillId="0" borderId="16" xfId="0" applyFont="1" applyBorder="1"/>
    <xf numFmtId="8" fontId="2" fillId="0" borderId="17" xfId="0" applyNumberFormat="1" applyFont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20" xfId="0" applyFont="1" applyFill="1" applyBorder="1"/>
    <xf numFmtId="0" fontId="2" fillId="0" borderId="9" xfId="0" applyFont="1" applyBorder="1"/>
    <xf numFmtId="164" fontId="2" fillId="0" borderId="21" xfId="0" applyNumberFormat="1" applyFont="1" applyBorder="1"/>
    <xf numFmtId="0" fontId="2" fillId="0" borderId="12" xfId="0" applyFont="1" applyBorder="1"/>
    <xf numFmtId="164" fontId="2" fillId="0" borderId="22" xfId="0" applyNumberFormat="1" applyFont="1" applyBorder="1"/>
    <xf numFmtId="0" fontId="2" fillId="0" borderId="23" xfId="0" applyFont="1" applyBorder="1"/>
    <xf numFmtId="0" fontId="2" fillId="0" borderId="24" xfId="0" applyFont="1" applyBorder="1"/>
    <xf numFmtId="8" fontId="2" fillId="0" borderId="25" xfId="0" applyNumberFormat="1" applyFont="1" applyBorder="1"/>
    <xf numFmtId="8" fontId="2" fillId="0" borderId="21" xfId="0" applyNumberFormat="1" applyFont="1" applyFill="1" applyBorder="1"/>
    <xf numFmtId="8" fontId="2" fillId="0" borderId="22" xfId="0" applyNumberFormat="1" applyFont="1" applyFill="1" applyBorder="1"/>
    <xf numFmtId="8" fontId="2" fillId="0" borderId="21" xfId="0" applyNumberFormat="1" applyFont="1" applyBorder="1"/>
    <xf numFmtId="8" fontId="2" fillId="0" borderId="22" xfId="0" applyNumberFormat="1" applyFont="1" applyBorder="1"/>
    <xf numFmtId="0" fontId="2" fillId="0" borderId="26" xfId="0" applyFont="1" applyBorder="1"/>
    <xf numFmtId="0" fontId="2" fillId="0" borderId="27" xfId="0" applyFont="1" applyBorder="1"/>
    <xf numFmtId="8" fontId="2" fillId="0" borderId="28" xfId="0" applyNumberFormat="1" applyFont="1" applyBorder="1"/>
    <xf numFmtId="8" fontId="3" fillId="0" borderId="22" xfId="0" applyNumberFormat="1" applyFont="1" applyFill="1" applyBorder="1" applyAlignment="1">
      <alignment horizontal="right"/>
    </xf>
    <xf numFmtId="0" fontId="2" fillId="0" borderId="15" xfId="0" applyFont="1" applyBorder="1"/>
    <xf numFmtId="8" fontId="2" fillId="0" borderId="29" xfId="0" applyNumberFormat="1" applyFont="1" applyFill="1" applyBorder="1"/>
    <xf numFmtId="0" fontId="2" fillId="2" borderId="4" xfId="0" applyFont="1" applyFill="1" applyBorder="1"/>
    <xf numFmtId="0" fontId="2" fillId="2" borderId="30" xfId="0" applyFont="1" applyFill="1" applyBorder="1"/>
    <xf numFmtId="0" fontId="2" fillId="0" borderId="31" xfId="0" applyFont="1" applyBorder="1"/>
    <xf numFmtId="0" fontId="2" fillId="0" borderId="32" xfId="0" applyFont="1" applyBorder="1"/>
    <xf numFmtId="8" fontId="2" fillId="0" borderId="33" xfId="0" applyNumberFormat="1" applyFont="1" applyBorder="1"/>
    <xf numFmtId="0" fontId="2" fillId="0" borderId="4" xfId="0" applyFont="1" applyBorder="1"/>
    <xf numFmtId="0" fontId="2" fillId="0" borderId="30" xfId="0" applyFont="1" applyBorder="1"/>
    <xf numFmtId="8" fontId="3" fillId="0" borderId="13" xfId="0" applyNumberFormat="1" applyFont="1" applyFill="1" applyBorder="1" applyAlignment="1">
      <alignment horizontal="right"/>
    </xf>
    <xf numFmtId="8" fontId="2" fillId="0" borderId="13" xfId="0" applyNumberFormat="1" applyFont="1" applyBorder="1"/>
    <xf numFmtId="0" fontId="2" fillId="0" borderId="1" xfId="0" applyFont="1" applyBorder="1"/>
    <xf numFmtId="0" fontId="0" fillId="0" borderId="0" xfId="0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0" fillId="0" borderId="0" xfId="0" applyFill="1" applyBorder="1"/>
    <xf numFmtId="8" fontId="2" fillId="0" borderId="0" xfId="0" applyNumberFormat="1" applyFont="1" applyFill="1" applyBorder="1"/>
    <xf numFmtId="0" fontId="2" fillId="0" borderId="0" xfId="0" applyFont="1" applyFill="1" applyBorder="1" applyAlignment="1">
      <alignment horizontal="right"/>
    </xf>
    <xf numFmtId="164" fontId="2" fillId="0" borderId="0" xfId="0" applyNumberFormat="1" applyFont="1" applyFill="1" applyBorder="1"/>
    <xf numFmtId="0" fontId="2" fillId="0" borderId="0" xfId="0" applyFont="1" applyFill="1" applyBorder="1" applyAlignment="1">
      <alignment horizontal="center" wrapText="1"/>
    </xf>
    <xf numFmtId="0" fontId="2" fillId="0" borderId="2" xfId="0" applyFont="1" applyBorder="1"/>
    <xf numFmtId="8" fontId="2" fillId="0" borderId="3" xfId="0" applyNumberFormat="1" applyFont="1" applyBorder="1"/>
    <xf numFmtId="0" fontId="4" fillId="0" borderId="0" xfId="0" applyFont="1" applyAlignment="1">
      <alignment horizontal="center"/>
    </xf>
    <xf numFmtId="0" fontId="0" fillId="0" borderId="34" xfId="0" applyBorder="1"/>
    <xf numFmtId="0" fontId="0" fillId="0" borderId="36" xfId="0" applyBorder="1"/>
    <xf numFmtId="0" fontId="0" fillId="0" borderId="35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7"/>
  <sheetViews>
    <sheetView tabSelected="1" workbookViewId="0">
      <selection activeCell="A44" sqref="A44"/>
    </sheetView>
  </sheetViews>
  <sheetFormatPr defaultRowHeight="14.25"/>
  <cols>
    <col min="1" max="1" width="37.2265625" bestFit="1" customWidth="1"/>
    <col min="2" max="2" width="9.6796875" bestFit="1" customWidth="1"/>
    <col min="3" max="3" width="9.31640625" bestFit="1" customWidth="1"/>
  </cols>
  <sheetData>
    <row r="1" spans="1:3" ht="14.5" thickBot="1">
      <c r="A1" s="1" t="s">
        <v>24</v>
      </c>
      <c r="B1" s="2"/>
      <c r="C1" s="3"/>
    </row>
    <row r="2" spans="1:3" ht="14.5" thickBot="1">
      <c r="A2" s="4"/>
      <c r="B2" s="5"/>
      <c r="C2" s="6"/>
    </row>
    <row r="3" spans="1:3" ht="14.5" thickBot="1">
      <c r="A3" s="7" t="s">
        <v>0</v>
      </c>
      <c r="B3" s="8" t="s">
        <v>1</v>
      </c>
      <c r="C3" s="9" t="s">
        <v>2</v>
      </c>
    </row>
    <row r="4" spans="1:3">
      <c r="A4" s="10" t="s">
        <v>3</v>
      </c>
      <c r="B4" s="11">
        <v>650.54999999999995</v>
      </c>
      <c r="C4" s="12"/>
    </row>
    <row r="5" spans="1:3">
      <c r="A5" s="13" t="s">
        <v>23</v>
      </c>
      <c r="B5" s="14">
        <v>3.7999999999999999E-2</v>
      </c>
      <c r="C5" s="15"/>
    </row>
    <row r="6" spans="1:3">
      <c r="A6" s="13" t="s">
        <v>25</v>
      </c>
      <c r="B6" s="16">
        <f>B4*B5</f>
        <v>24.720899999999997</v>
      </c>
      <c r="C6" s="15"/>
    </row>
    <row r="7" spans="1:3">
      <c r="A7" s="13" t="s">
        <v>26</v>
      </c>
      <c r="B7" s="17">
        <f>B4+B6</f>
        <v>675.27089999999998</v>
      </c>
      <c r="C7" s="15"/>
    </row>
    <row r="8" spans="1:3">
      <c r="A8" s="13" t="s">
        <v>4</v>
      </c>
      <c r="B8" s="16">
        <f>B7*49</f>
        <v>33088.274100000002</v>
      </c>
      <c r="C8" s="15"/>
    </row>
    <row r="9" spans="1:3">
      <c r="A9" s="18" t="s">
        <v>5</v>
      </c>
      <c r="B9" s="19">
        <v>0</v>
      </c>
      <c r="C9" s="15"/>
    </row>
    <row r="10" spans="1:3">
      <c r="A10" s="20" t="s">
        <v>6</v>
      </c>
      <c r="B10" s="21">
        <f>B8</f>
        <v>33088.274100000002</v>
      </c>
      <c r="C10" s="15"/>
    </row>
    <row r="11" spans="1:3" ht="14.5" thickBot="1">
      <c r="A11" s="22"/>
      <c r="B11" s="23"/>
      <c r="C11" s="24"/>
    </row>
    <row r="12" spans="1:3" ht="14.5" thickBot="1">
      <c r="A12" s="7" t="s">
        <v>7</v>
      </c>
      <c r="B12" s="8"/>
      <c r="C12" s="9"/>
    </row>
    <row r="13" spans="1:3">
      <c r="A13" s="10" t="s">
        <v>8</v>
      </c>
      <c r="B13" s="25"/>
      <c r="C13" s="26">
        <v>1000</v>
      </c>
    </row>
    <row r="14" spans="1:3">
      <c r="A14" s="13" t="s">
        <v>9</v>
      </c>
      <c r="B14" s="27"/>
      <c r="C14" s="28">
        <v>1607</v>
      </c>
    </row>
    <row r="15" spans="1:3" ht="14.5" thickBot="1">
      <c r="A15" s="29" t="s">
        <v>10</v>
      </c>
      <c r="B15" s="30"/>
      <c r="C15" s="31">
        <f>C13+C14</f>
        <v>2607</v>
      </c>
    </row>
    <row r="16" spans="1:3" ht="14.5" thickBot="1">
      <c r="A16" s="7" t="s">
        <v>11</v>
      </c>
      <c r="B16" s="8"/>
      <c r="C16" s="9"/>
    </row>
    <row r="17" spans="1:3">
      <c r="A17" s="10" t="s">
        <v>27</v>
      </c>
      <c r="B17" s="25"/>
      <c r="C17" s="32">
        <v>1750</v>
      </c>
    </row>
    <row r="18" spans="1:3">
      <c r="A18" s="13" t="s">
        <v>53</v>
      </c>
      <c r="B18" s="27"/>
      <c r="C18" s="33">
        <v>2400</v>
      </c>
    </row>
    <row r="19" spans="1:3" ht="14.5" thickBot="1">
      <c r="A19" s="29" t="s">
        <v>12</v>
      </c>
      <c r="B19" s="30"/>
      <c r="C19" s="31">
        <f>C17+C18</f>
        <v>4150</v>
      </c>
    </row>
    <row r="20" spans="1:3" ht="14.5" thickBot="1">
      <c r="A20" s="7" t="s">
        <v>13</v>
      </c>
      <c r="B20" s="8"/>
      <c r="C20" s="9"/>
    </row>
    <row r="21" spans="1:3">
      <c r="A21" s="10" t="s">
        <v>14</v>
      </c>
      <c r="B21" s="25"/>
      <c r="C21" s="34">
        <v>200</v>
      </c>
    </row>
    <row r="22" spans="1:3">
      <c r="A22" s="13" t="s">
        <v>15</v>
      </c>
      <c r="B22" s="27"/>
      <c r="C22" s="35">
        <v>300</v>
      </c>
    </row>
    <row r="23" spans="1:3">
      <c r="A23" s="13" t="s">
        <v>54</v>
      </c>
      <c r="B23" s="27"/>
      <c r="C23" s="35">
        <f>105*12</f>
        <v>1260</v>
      </c>
    </row>
    <row r="24" spans="1:3">
      <c r="A24" s="13" t="s">
        <v>16</v>
      </c>
      <c r="B24" s="27"/>
      <c r="C24" s="35">
        <v>50</v>
      </c>
    </row>
    <row r="25" spans="1:3">
      <c r="A25" s="13" t="s">
        <v>55</v>
      </c>
      <c r="B25" s="27"/>
      <c r="C25" s="35">
        <f>16*12</f>
        <v>192</v>
      </c>
    </row>
    <row r="26" spans="1:3" ht="14.5" thickBot="1">
      <c r="A26" s="29" t="s">
        <v>56</v>
      </c>
      <c r="B26" s="30"/>
      <c r="C26" s="31">
        <f>C21+C22+C23+C24+C25</f>
        <v>2002</v>
      </c>
    </row>
    <row r="27" spans="1:3" ht="14.5" thickBot="1">
      <c r="A27" s="7" t="s">
        <v>17</v>
      </c>
      <c r="B27" s="8"/>
      <c r="C27" s="9"/>
    </row>
    <row r="28" spans="1:3">
      <c r="A28" s="36" t="s">
        <v>18</v>
      </c>
      <c r="B28" s="37"/>
      <c r="C28" s="38">
        <v>200</v>
      </c>
    </row>
    <row r="29" spans="1:3">
      <c r="A29" s="13" t="s">
        <v>19</v>
      </c>
      <c r="B29" s="27"/>
      <c r="C29" s="39">
        <v>2000</v>
      </c>
    </row>
    <row r="30" spans="1:3">
      <c r="A30" s="18" t="s">
        <v>20</v>
      </c>
      <c r="B30" s="40"/>
      <c r="C30" s="41">
        <v>1000</v>
      </c>
    </row>
    <row r="31" spans="1:3" ht="14.5" thickBot="1">
      <c r="A31" s="29" t="s">
        <v>21</v>
      </c>
      <c r="B31" s="30"/>
      <c r="C31" s="31">
        <f>C28+C29+C30</f>
        <v>3200</v>
      </c>
    </row>
    <row r="32" spans="1:3">
      <c r="A32" s="42"/>
      <c r="B32" s="43"/>
      <c r="C32" s="15"/>
    </row>
    <row r="33" spans="1:3">
      <c r="A33" s="44" t="s">
        <v>61</v>
      </c>
      <c r="B33" s="45"/>
      <c r="C33" s="46">
        <f>C15+C19+C26+C31</f>
        <v>11959</v>
      </c>
    </row>
    <row r="34" spans="1:3">
      <c r="A34" s="42"/>
      <c r="B34" s="43"/>
      <c r="C34" s="15"/>
    </row>
    <row r="35" spans="1:3">
      <c r="A35" s="47" t="s">
        <v>62</v>
      </c>
      <c r="B35" s="48"/>
      <c r="C35" s="49">
        <v>26048.19</v>
      </c>
    </row>
    <row r="36" spans="1:3" ht="14.5" thickBot="1">
      <c r="A36" s="47" t="s">
        <v>22</v>
      </c>
      <c r="B36" s="48"/>
      <c r="C36" s="50">
        <v>20000</v>
      </c>
    </row>
    <row r="37" spans="1:3" ht="14.5" thickBot="1">
      <c r="A37" s="51" t="s">
        <v>63</v>
      </c>
      <c r="B37" s="60"/>
      <c r="C37" s="61">
        <f>C35-C36</f>
        <v>6048.1899999999987</v>
      </c>
    </row>
    <row r="38" spans="1:3">
      <c r="A38" s="55"/>
      <c r="B38" s="53"/>
      <c r="C38" s="56"/>
    </row>
    <row r="39" spans="1:3">
      <c r="A39" s="53"/>
      <c r="B39" s="53"/>
      <c r="C39" s="56"/>
    </row>
    <row r="40" spans="1:3">
      <c r="A40" s="53"/>
      <c r="B40" s="53"/>
      <c r="C40" s="56"/>
    </row>
    <row r="41" spans="1:3">
      <c r="A41" s="53"/>
      <c r="B41" s="53"/>
      <c r="C41" s="56"/>
    </row>
    <row r="42" spans="1:3">
      <c r="A42" s="53"/>
      <c r="B42" s="53"/>
      <c r="C42" s="53"/>
    </row>
    <row r="43" spans="1:3">
      <c r="A43" s="53"/>
      <c r="B43" s="57"/>
      <c r="C43" s="53"/>
    </row>
    <row r="44" spans="1:3">
      <c r="A44" s="53"/>
      <c r="B44" s="58"/>
      <c r="C44" s="53"/>
    </row>
    <row r="45" spans="1:3">
      <c r="A45" s="53"/>
      <c r="B45" s="53"/>
      <c r="C45" s="53"/>
    </row>
    <row r="46" spans="1:3">
      <c r="A46" s="53"/>
      <c r="B46" s="59"/>
      <c r="C46" s="59"/>
    </row>
    <row r="47" spans="1:3">
      <c r="A47" s="53"/>
      <c r="B47" s="58"/>
      <c r="C47" s="54"/>
    </row>
  </sheetData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4"/>
  <sheetViews>
    <sheetView workbookViewId="0">
      <selection activeCell="C14" sqref="C14"/>
    </sheetView>
  </sheetViews>
  <sheetFormatPr defaultRowHeight="14.25"/>
  <cols>
    <col min="1" max="1" width="9.6328125" bestFit="1" customWidth="1"/>
    <col min="2" max="2" width="34.5" bestFit="1" customWidth="1"/>
    <col min="3" max="3" width="24.26953125" bestFit="1" customWidth="1"/>
    <col min="4" max="4" width="44" bestFit="1" customWidth="1"/>
  </cols>
  <sheetData>
    <row r="1" spans="1:4">
      <c r="A1" s="52" t="s">
        <v>44</v>
      </c>
      <c r="B1" s="52"/>
      <c r="C1" s="52"/>
      <c r="D1" s="52"/>
    </row>
    <row r="2" spans="1:4">
      <c r="A2" s="62" t="s">
        <v>40</v>
      </c>
      <c r="B2" s="62" t="s">
        <v>41</v>
      </c>
      <c r="C2" s="62" t="s">
        <v>42</v>
      </c>
      <c r="D2" s="62" t="s">
        <v>43</v>
      </c>
    </row>
    <row r="3" spans="1:4">
      <c r="A3" s="63" t="s">
        <v>28</v>
      </c>
      <c r="B3" s="63" t="s">
        <v>45</v>
      </c>
      <c r="C3" s="63" t="s">
        <v>46</v>
      </c>
      <c r="D3" s="63"/>
    </row>
    <row r="4" spans="1:4">
      <c r="A4" s="63"/>
      <c r="B4" s="63" t="s">
        <v>58</v>
      </c>
      <c r="C4" s="63" t="s">
        <v>57</v>
      </c>
      <c r="D4" s="63" t="s">
        <v>59</v>
      </c>
    </row>
    <row r="5" spans="1:4">
      <c r="A5" s="63"/>
      <c r="B5" s="63" t="s">
        <v>60</v>
      </c>
      <c r="C5" s="63" t="s">
        <v>48</v>
      </c>
      <c r="D5" s="63"/>
    </row>
    <row r="6" spans="1:4">
      <c r="A6" s="63"/>
      <c r="D6" s="63"/>
    </row>
    <row r="7" spans="1:4">
      <c r="A7" s="63" t="s">
        <v>29</v>
      </c>
      <c r="B7" s="63" t="s">
        <v>60</v>
      </c>
      <c r="C7" s="63" t="s">
        <v>48</v>
      </c>
      <c r="D7" s="63"/>
    </row>
    <row r="8" spans="1:4">
      <c r="A8" s="63"/>
      <c r="B8" s="63" t="s">
        <v>68</v>
      </c>
      <c r="C8" s="63" t="s">
        <v>52</v>
      </c>
      <c r="D8" s="63"/>
    </row>
    <row r="9" spans="1:4">
      <c r="A9" s="63"/>
      <c r="B9" s="63"/>
      <c r="C9" s="63"/>
      <c r="D9" s="63"/>
    </row>
    <row r="10" spans="1:4">
      <c r="A10" s="63" t="s">
        <v>30</v>
      </c>
      <c r="B10" s="63" t="s">
        <v>60</v>
      </c>
      <c r="C10" s="63" t="s">
        <v>48</v>
      </c>
      <c r="D10" s="63"/>
    </row>
    <row r="11" spans="1:4">
      <c r="A11" s="63"/>
      <c r="B11" s="63"/>
      <c r="C11" s="63"/>
      <c r="D11" s="63"/>
    </row>
    <row r="12" spans="1:4">
      <c r="A12" s="63" t="s">
        <v>31</v>
      </c>
      <c r="B12" s="63" t="s">
        <v>47</v>
      </c>
      <c r="C12" s="63" t="s">
        <v>48</v>
      </c>
      <c r="D12" s="63"/>
    </row>
    <row r="13" spans="1:4">
      <c r="A13" s="63"/>
      <c r="B13" s="63" t="s">
        <v>60</v>
      </c>
      <c r="C13" s="63" t="s">
        <v>48</v>
      </c>
      <c r="D13" s="63"/>
    </row>
    <row r="14" spans="1:4">
      <c r="A14" s="63"/>
      <c r="B14" s="63"/>
      <c r="C14" s="63"/>
      <c r="D14" s="63"/>
    </row>
    <row r="15" spans="1:4">
      <c r="A15" s="63" t="s">
        <v>32</v>
      </c>
      <c r="B15" s="63" t="s">
        <v>49</v>
      </c>
      <c r="C15" s="63" t="s">
        <v>50</v>
      </c>
      <c r="D15" s="63"/>
    </row>
    <row r="16" spans="1:4">
      <c r="A16" s="63"/>
      <c r="B16" s="63" t="s">
        <v>51</v>
      </c>
      <c r="C16" s="63" t="s">
        <v>52</v>
      </c>
      <c r="D16" s="63"/>
    </row>
    <row r="17" spans="1:4">
      <c r="A17" s="63"/>
      <c r="B17" s="63" t="s">
        <v>60</v>
      </c>
      <c r="C17" s="63" t="s">
        <v>48</v>
      </c>
      <c r="D17" s="63"/>
    </row>
    <row r="18" spans="1:4" ht="14.5" thickBot="1">
      <c r="A18" s="64"/>
      <c r="B18" s="64"/>
      <c r="C18" s="64"/>
      <c r="D18" s="64"/>
    </row>
    <row r="19" spans="1:4" ht="14.5" thickTop="1">
      <c r="A19" s="65" t="s">
        <v>33</v>
      </c>
      <c r="B19" s="65" t="s">
        <v>60</v>
      </c>
      <c r="C19" s="65" t="s">
        <v>48</v>
      </c>
      <c r="D19" s="65"/>
    </row>
    <row r="20" spans="1:4">
      <c r="A20" s="63"/>
      <c r="B20" s="63" t="s">
        <v>64</v>
      </c>
      <c r="C20" s="63" t="s">
        <v>46</v>
      </c>
      <c r="D20" s="63"/>
    </row>
    <row r="21" spans="1:4">
      <c r="A21" s="63"/>
      <c r="B21" s="63"/>
      <c r="C21" s="63"/>
      <c r="D21" s="63"/>
    </row>
    <row r="22" spans="1:4">
      <c r="A22" s="63" t="s">
        <v>34</v>
      </c>
      <c r="B22" s="63" t="s">
        <v>60</v>
      </c>
      <c r="C22" s="63" t="s">
        <v>48</v>
      </c>
      <c r="D22" s="63"/>
    </row>
    <row r="23" spans="1:4">
      <c r="A23" s="63"/>
      <c r="B23" s="63"/>
      <c r="C23" s="63"/>
      <c r="D23" s="63"/>
    </row>
    <row r="24" spans="1:4">
      <c r="A24" s="63" t="s">
        <v>35</v>
      </c>
      <c r="B24" s="63" t="s">
        <v>60</v>
      </c>
      <c r="C24" s="63" t="s">
        <v>48</v>
      </c>
      <c r="D24" s="63"/>
    </row>
    <row r="25" spans="1:4">
      <c r="A25" s="63"/>
      <c r="D25" s="63"/>
    </row>
    <row r="26" spans="1:4">
      <c r="A26" s="63" t="s">
        <v>36</v>
      </c>
      <c r="B26" s="63" t="s">
        <v>60</v>
      </c>
      <c r="C26" s="63" t="s">
        <v>48</v>
      </c>
      <c r="D26" s="63"/>
    </row>
    <row r="27" spans="1:4">
      <c r="A27" s="63"/>
      <c r="B27" s="63" t="s">
        <v>65</v>
      </c>
      <c r="C27" s="63" t="s">
        <v>66</v>
      </c>
      <c r="D27" s="63"/>
    </row>
    <row r="28" spans="1:4">
      <c r="A28" s="63"/>
      <c r="B28" s="63"/>
      <c r="C28" s="63"/>
      <c r="D28" s="63"/>
    </row>
    <row r="29" spans="1:4">
      <c r="A29" s="63" t="s">
        <v>37</v>
      </c>
      <c r="B29" s="63" t="s">
        <v>60</v>
      </c>
      <c r="C29" s="63" t="s">
        <v>48</v>
      </c>
      <c r="D29" s="63"/>
    </row>
    <row r="30" spans="1:4">
      <c r="A30" s="63"/>
      <c r="B30" s="63"/>
      <c r="C30" s="63"/>
      <c r="D30" s="63"/>
    </row>
    <row r="31" spans="1:4">
      <c r="A31" s="63" t="s">
        <v>38</v>
      </c>
      <c r="B31" s="63" t="s">
        <v>60</v>
      </c>
      <c r="C31" s="63" t="s">
        <v>48</v>
      </c>
      <c r="D31" s="63"/>
    </row>
    <row r="32" spans="1:4">
      <c r="A32" s="63"/>
      <c r="B32" s="63"/>
      <c r="C32" s="63"/>
      <c r="D32" s="63"/>
    </row>
    <row r="33" spans="1:4">
      <c r="A33" s="63" t="s">
        <v>39</v>
      </c>
      <c r="B33" s="63" t="s">
        <v>60</v>
      </c>
      <c r="C33" s="63" t="s">
        <v>48</v>
      </c>
      <c r="D33" s="63"/>
    </row>
    <row r="34" spans="1:4">
      <c r="A34" s="63"/>
      <c r="B34" s="63" t="s">
        <v>67</v>
      </c>
      <c r="C34" s="63" t="s">
        <v>52</v>
      </c>
      <c r="D34" s="63"/>
    </row>
  </sheetData>
  <mergeCells count="1">
    <mergeCell ref="A1:D1"/>
  </mergeCells>
  <pageMargins left="0.25" right="0.25" top="0.75" bottom="0.7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20" sqref="D20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</vt:lpstr>
      <vt:lpstr>Cheat Sheet</vt:lpstr>
      <vt:lpstr>Agenda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McDermott Family</dc:creator>
  <cp:lastModifiedBy>McDermott Family</cp:lastModifiedBy>
  <cp:lastPrinted>2026-05-16T22:05:50Z</cp:lastPrinted>
  <dcterms:created xsi:type="dcterms:W3CDTF">2026-05-16T20:36:23Z</dcterms:created>
  <dcterms:modified xsi:type="dcterms:W3CDTF">2026-05-16T22:09:49Z</dcterms:modified>
</cp:coreProperties>
</file>