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20" windowWidth="19080" windowHeight="73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6" i="1"/>
  <c r="C38"/>
  <c r="C31"/>
  <c r="C19"/>
  <c r="B8"/>
  <c r="B10" s="1"/>
  <c r="C39" s="1"/>
  <c r="C15"/>
  <c r="C33" l="1"/>
  <c r="C40" s="1"/>
  <c r="C41" s="1"/>
</calcChain>
</file>

<file path=xl/sharedStrings.xml><?xml version="1.0" encoding="utf-8"?>
<sst xmlns="http://schemas.openxmlformats.org/spreadsheetml/2006/main" count="50" uniqueCount="47">
  <si>
    <t>Income From Road Assessments</t>
  </si>
  <si>
    <t>Debit (+)</t>
  </si>
  <si>
    <t>Credit (-)</t>
  </si>
  <si>
    <t>FY 2023-2024 Increase Amount</t>
  </si>
  <si>
    <t>FY 2023-2024 Road Assessment</t>
  </si>
  <si>
    <t>Total for 49 Parcels Assessed</t>
  </si>
  <si>
    <t>(Amador Water Agency not assessed)</t>
  </si>
  <si>
    <t>Total Income from Road Assessments</t>
  </si>
  <si>
    <t>Liability Insurance:</t>
  </si>
  <si>
    <t>General Liability</t>
  </si>
  <si>
    <t>Director &amp; Officer</t>
  </si>
  <si>
    <t>Total Insurance Cost</t>
  </si>
  <si>
    <t>Professional Fees:</t>
  </si>
  <si>
    <t>Bi-annual Financial Review (1/2)</t>
  </si>
  <si>
    <t>Accounting/Bookkeeping</t>
  </si>
  <si>
    <t>Total Professional Fees</t>
  </si>
  <si>
    <t>Miscellaneous:</t>
  </si>
  <si>
    <t>Office Supplies</t>
  </si>
  <si>
    <t>Postage</t>
  </si>
  <si>
    <t>Website ($45)</t>
  </si>
  <si>
    <t>Regional CSDA Membership</t>
  </si>
  <si>
    <t>Total Miscellaneous</t>
  </si>
  <si>
    <t>Pre-emergence/weed abatement</t>
  </si>
  <si>
    <t>Total Annual Road Maintenance</t>
  </si>
  <si>
    <t>Total Ordinary FY2023-2024 Expenses</t>
  </si>
  <si>
    <t>Minus Emergency Fund</t>
  </si>
  <si>
    <t>Plus Income from Road Assessment</t>
  </si>
  <si>
    <t>Minus Long Term Project Savings</t>
  </si>
  <si>
    <t>Estimates</t>
  </si>
  <si>
    <t>Long Term Project Savings</t>
  </si>
  <si>
    <t>Saved To Date</t>
  </si>
  <si>
    <t>Slurry Seal in 2030</t>
  </si>
  <si>
    <t>FY2023-2024 Road Assessment</t>
  </si>
  <si>
    <t>Current Bank Balance as of May 1, 2024</t>
  </si>
  <si>
    <t>Bowman Gutter at 17820 Lynn-Adv Hdscps</t>
  </si>
  <si>
    <t>Short Term Road Projects - '24</t>
  </si>
  <si>
    <t>Roadside Tree/brush/gutter/culvert</t>
  </si>
  <si>
    <t>Snow Removal</t>
  </si>
  <si>
    <t>FY 2024-2025 Beginning Balance</t>
  </si>
  <si>
    <t>Minus Ordinary FY 2024-25 Expenses</t>
  </si>
  <si>
    <t>Total Revenue for FY 2024-25</t>
  </si>
  <si>
    <t>Estimate/ Goal</t>
  </si>
  <si>
    <t>PG&amp;E Street Light ($17.04)</t>
  </si>
  <si>
    <t>TBD</t>
  </si>
  <si>
    <r>
      <rPr>
        <b/>
        <sz val="10"/>
        <color rgb="FFFF0000"/>
        <rFont val="Calibri"/>
        <family val="2"/>
        <scheme val="minor"/>
      </rPr>
      <t>DRAFT ***</t>
    </r>
    <r>
      <rPr>
        <b/>
        <sz val="10"/>
        <color theme="1"/>
        <rFont val="Calibri"/>
        <family val="2"/>
        <scheme val="minor"/>
      </rPr>
      <t>SUNSET HEIGHTS CSD FY2024-2025 BUDGET</t>
    </r>
    <r>
      <rPr>
        <b/>
        <sz val="10"/>
        <color rgb="FFFF0000"/>
        <rFont val="Calibri"/>
        <family val="2"/>
        <scheme val="minor"/>
      </rPr>
      <t>***DRAFT</t>
    </r>
  </si>
  <si>
    <t>Annual Road/Brush Maintenance:</t>
  </si>
  <si>
    <t>CPU-I increase from April '23- April '24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</si>
</sst>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164" formatCode="&quot;$&quot;#,##0.00"/>
  </numFmts>
  <fonts count="5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1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8" fontId="2" fillId="0" borderId="9" xfId="0" applyNumberFormat="1" applyFont="1" applyBorder="1"/>
    <xf numFmtId="0" fontId="2" fillId="2" borderId="10" xfId="0" applyFont="1" applyFill="1" applyBorder="1"/>
    <xf numFmtId="0" fontId="2" fillId="0" borderId="11" xfId="0" applyFont="1" applyBorder="1"/>
    <xf numFmtId="8" fontId="2" fillId="0" borderId="12" xfId="0" applyNumberFormat="1" applyFont="1" applyBorder="1"/>
    <xf numFmtId="0" fontId="2" fillId="0" borderId="13" xfId="0" applyFont="1" applyBorder="1"/>
    <xf numFmtId="8" fontId="2" fillId="0" borderId="14" xfId="0" applyNumberFormat="1" applyFont="1" applyBorder="1"/>
    <xf numFmtId="0" fontId="1" fillId="0" borderId="15" xfId="0" applyFont="1" applyBorder="1"/>
    <xf numFmtId="8" fontId="2" fillId="0" borderId="16" xfId="0" applyNumberFormat="1" applyFont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0" borderId="9" xfId="0" applyFont="1" applyBorder="1"/>
    <xf numFmtId="164" fontId="2" fillId="0" borderId="20" xfId="0" applyNumberFormat="1" applyFont="1" applyBorder="1"/>
    <xf numFmtId="0" fontId="2" fillId="0" borderId="12" xfId="0" applyFont="1" applyBorder="1"/>
    <xf numFmtId="164" fontId="2" fillId="0" borderId="21" xfId="0" applyNumberFormat="1" applyFont="1" applyBorder="1"/>
    <xf numFmtId="0" fontId="2" fillId="0" borderId="22" xfId="0" applyFont="1" applyBorder="1"/>
    <xf numFmtId="0" fontId="2" fillId="0" borderId="23" xfId="0" applyFont="1" applyBorder="1"/>
    <xf numFmtId="8" fontId="2" fillId="0" borderId="24" xfId="0" applyNumberFormat="1" applyFont="1" applyBorder="1"/>
    <xf numFmtId="8" fontId="2" fillId="0" borderId="20" xfId="0" applyNumberFormat="1" applyFont="1" applyBorder="1"/>
    <xf numFmtId="8" fontId="2" fillId="0" borderId="21" xfId="0" applyNumberFormat="1" applyFont="1" applyBorder="1"/>
    <xf numFmtId="0" fontId="2" fillId="0" borderId="25" xfId="0" applyFont="1" applyBorder="1"/>
    <xf numFmtId="0" fontId="2" fillId="0" borderId="26" xfId="0" applyFont="1" applyBorder="1"/>
    <xf numFmtId="8" fontId="2" fillId="0" borderId="27" xfId="0" applyNumberFormat="1" applyFont="1" applyBorder="1"/>
    <xf numFmtId="0" fontId="2" fillId="2" borderId="4" xfId="0" applyFont="1" applyFill="1" applyBorder="1"/>
    <xf numFmtId="0" fontId="2" fillId="2" borderId="28" xfId="0" applyFont="1" applyFill="1" applyBorder="1"/>
    <xf numFmtId="0" fontId="2" fillId="0" borderId="29" xfId="0" applyFont="1" applyBorder="1"/>
    <xf numFmtId="0" fontId="2" fillId="0" borderId="30" xfId="0" applyFont="1" applyBorder="1"/>
    <xf numFmtId="8" fontId="2" fillId="0" borderId="31" xfId="0" applyNumberFormat="1" applyFont="1" applyBorder="1"/>
    <xf numFmtId="0" fontId="2" fillId="0" borderId="4" xfId="0" applyFont="1" applyBorder="1"/>
    <xf numFmtId="0" fontId="2" fillId="0" borderId="28" xfId="0" applyFont="1" applyBorder="1"/>
    <xf numFmtId="8" fontId="2" fillId="0" borderId="10" xfId="0" applyNumberFormat="1" applyFont="1" applyBorder="1"/>
    <xf numFmtId="0" fontId="2" fillId="0" borderId="4" xfId="0" applyFont="1" applyFill="1" applyBorder="1"/>
    <xf numFmtId="0" fontId="2" fillId="0" borderId="1" xfId="0" applyFont="1" applyBorder="1"/>
    <xf numFmtId="0" fontId="2" fillId="0" borderId="7" xfId="0" applyFont="1" applyBorder="1" applyAlignment="1">
      <alignment horizontal="right"/>
    </xf>
    <xf numFmtId="0" fontId="2" fillId="2" borderId="5" xfId="0" applyFont="1" applyFill="1" applyBorder="1"/>
    <xf numFmtId="0" fontId="2" fillId="0" borderId="31" xfId="0" applyFont="1" applyBorder="1" applyAlignment="1">
      <alignment horizontal="center" wrapText="1"/>
    </xf>
    <xf numFmtId="0" fontId="2" fillId="0" borderId="32" xfId="0" applyFont="1" applyBorder="1"/>
    <xf numFmtId="164" fontId="2" fillId="0" borderId="33" xfId="0" applyNumberFormat="1" applyFont="1" applyBorder="1"/>
    <xf numFmtId="0" fontId="2" fillId="0" borderId="14" xfId="0" applyFont="1" applyBorder="1"/>
    <xf numFmtId="0" fontId="2" fillId="0" borderId="30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8" fontId="2" fillId="0" borderId="20" xfId="0" applyNumberFormat="1" applyFont="1" applyFill="1" applyBorder="1"/>
    <xf numFmtId="8" fontId="2" fillId="0" borderId="21" xfId="0" applyNumberFormat="1" applyFont="1" applyFill="1" applyBorder="1"/>
    <xf numFmtId="8" fontId="2" fillId="0" borderId="35" xfId="0" applyNumberFormat="1" applyFont="1" applyFill="1" applyBorder="1"/>
    <xf numFmtId="8" fontId="2" fillId="0" borderId="0" xfId="0" applyNumberFormat="1" applyFont="1" applyBorder="1"/>
    <xf numFmtId="0" fontId="4" fillId="0" borderId="34" xfId="0" applyFont="1" applyFill="1" applyBorder="1" applyAlignment="1">
      <alignment horizontal="right"/>
    </xf>
    <xf numFmtId="8" fontId="4" fillId="0" borderId="10" xfId="0" applyNumberFormat="1" applyFont="1" applyFill="1" applyBorder="1" applyAlignment="1">
      <alignment horizontal="right"/>
    </xf>
    <xf numFmtId="10" fontId="4" fillId="0" borderId="12" xfId="0" applyNumberFormat="1" applyFont="1" applyFill="1" applyBorder="1" applyAlignment="1">
      <alignment horizontal="right"/>
    </xf>
    <xf numFmtId="8" fontId="4" fillId="0" borderId="21" xfId="0" applyNumberFormat="1" applyFont="1" applyFill="1" applyBorder="1" applyAlignment="1">
      <alignment horizontal="right"/>
    </xf>
    <xf numFmtId="0" fontId="0" fillId="0" borderId="12" xfId="0" applyBorder="1"/>
    <xf numFmtId="0" fontId="2" fillId="2" borderId="36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7"/>
  <sheetViews>
    <sheetView tabSelected="1" topLeftCell="A31" zoomScaleNormal="100" workbookViewId="0">
      <selection activeCell="E4" sqref="E4"/>
    </sheetView>
  </sheetViews>
  <sheetFormatPr defaultRowHeight="14.25"/>
  <cols>
    <col min="1" max="1" width="34.31640625" customWidth="1"/>
    <col min="2" max="2" width="9.6796875" bestFit="1" customWidth="1"/>
    <col min="3" max="3" width="9.31640625" bestFit="1" customWidth="1"/>
  </cols>
  <sheetData>
    <row r="1" spans="1:5" ht="14.5" thickBot="1">
      <c r="A1" s="48" t="s">
        <v>44</v>
      </c>
      <c r="B1" s="49"/>
      <c r="C1" s="50"/>
    </row>
    <row r="2" spans="1:5" ht="14.5" thickBot="1">
      <c r="A2" s="1"/>
      <c r="B2" s="2"/>
      <c r="C2" s="3"/>
    </row>
    <row r="3" spans="1:5" ht="14.5" thickBot="1">
      <c r="A3" s="4" t="s">
        <v>0</v>
      </c>
      <c r="B3" s="5" t="s">
        <v>1</v>
      </c>
      <c r="C3" s="6" t="s">
        <v>2</v>
      </c>
    </row>
    <row r="4" spans="1:5">
      <c r="A4" s="7" t="s">
        <v>32</v>
      </c>
      <c r="B4" s="8">
        <v>618.69000000000005</v>
      </c>
      <c r="C4" s="60"/>
    </row>
    <row r="5" spans="1:5">
      <c r="A5" s="10" t="s">
        <v>46</v>
      </c>
      <c r="B5" s="57" t="s">
        <v>43</v>
      </c>
      <c r="C5" s="9"/>
    </row>
    <row r="6" spans="1:5">
      <c r="A6" s="10" t="s">
        <v>3</v>
      </c>
      <c r="B6" s="11"/>
      <c r="C6" s="9"/>
      <c r="E6" s="54"/>
    </row>
    <row r="7" spans="1:5">
      <c r="A7" s="10" t="s">
        <v>4</v>
      </c>
      <c r="B7" s="59"/>
      <c r="C7" s="9"/>
    </row>
    <row r="8" spans="1:5">
      <c r="A8" s="10" t="s">
        <v>5</v>
      </c>
      <c r="B8" s="11">
        <f>E6*49</f>
        <v>0</v>
      </c>
      <c r="C8" s="9"/>
    </row>
    <row r="9" spans="1:5">
      <c r="A9" s="12" t="s">
        <v>6</v>
      </c>
      <c r="B9" s="13">
        <v>0</v>
      </c>
      <c r="C9" s="9"/>
    </row>
    <row r="10" spans="1:5">
      <c r="A10" s="14" t="s">
        <v>7</v>
      </c>
      <c r="B10" s="15">
        <f>B8</f>
        <v>0</v>
      </c>
      <c r="C10" s="9"/>
    </row>
    <row r="11" spans="1:5" ht="14.5" thickBot="1">
      <c r="A11" s="16"/>
      <c r="B11" s="17"/>
      <c r="C11" s="18"/>
    </row>
    <row r="12" spans="1:5" ht="14.5" thickBot="1">
      <c r="A12" s="4" t="s">
        <v>8</v>
      </c>
      <c r="B12" s="5"/>
      <c r="C12" s="6"/>
    </row>
    <row r="13" spans="1:5">
      <c r="A13" s="7" t="s">
        <v>9</v>
      </c>
      <c r="B13" s="19"/>
      <c r="C13" s="20">
        <v>900</v>
      </c>
    </row>
    <row r="14" spans="1:5">
      <c r="A14" s="10" t="s">
        <v>10</v>
      </c>
      <c r="B14" s="21"/>
      <c r="C14" s="22">
        <v>1650</v>
      </c>
    </row>
    <row r="15" spans="1:5" ht="14.5" thickBot="1">
      <c r="A15" s="23" t="s">
        <v>11</v>
      </c>
      <c r="B15" s="24"/>
      <c r="C15" s="25">
        <f>C13+C14</f>
        <v>2550</v>
      </c>
    </row>
    <row r="16" spans="1:5" ht="14.5" thickBot="1">
      <c r="A16" s="4" t="s">
        <v>12</v>
      </c>
      <c r="B16" s="5"/>
      <c r="C16" s="6"/>
    </row>
    <row r="17" spans="1:3">
      <c r="A17" s="7" t="s">
        <v>13</v>
      </c>
      <c r="B17" s="19"/>
      <c r="C17" s="51">
        <v>1200</v>
      </c>
    </row>
    <row r="18" spans="1:3">
      <c r="A18" s="10" t="s">
        <v>14</v>
      </c>
      <c r="B18" s="21"/>
      <c r="C18" s="52">
        <v>2600</v>
      </c>
    </row>
    <row r="19" spans="1:3" ht="14.5" thickBot="1">
      <c r="A19" s="23" t="s">
        <v>15</v>
      </c>
      <c r="B19" s="24"/>
      <c r="C19" s="25">
        <f>C17+C18</f>
        <v>3800</v>
      </c>
    </row>
    <row r="20" spans="1:3" ht="14.5" thickBot="1">
      <c r="A20" s="4" t="s">
        <v>16</v>
      </c>
      <c r="B20" s="5"/>
      <c r="C20" s="6"/>
    </row>
    <row r="21" spans="1:3">
      <c r="A21" s="7" t="s">
        <v>17</v>
      </c>
      <c r="B21" s="19"/>
      <c r="C21" s="26">
        <v>200</v>
      </c>
    </row>
    <row r="22" spans="1:3">
      <c r="A22" s="10" t="s">
        <v>18</v>
      </c>
      <c r="B22" s="21"/>
      <c r="C22" s="27">
        <v>300</v>
      </c>
    </row>
    <row r="23" spans="1:3">
      <c r="A23" s="10" t="s">
        <v>19</v>
      </c>
      <c r="B23" s="21"/>
      <c r="C23" s="27">
        <v>550</v>
      </c>
    </row>
    <row r="24" spans="1:3">
      <c r="A24" s="10" t="s">
        <v>20</v>
      </c>
      <c r="B24" s="21"/>
      <c r="C24" s="27">
        <v>50</v>
      </c>
    </row>
    <row r="25" spans="1:3">
      <c r="A25" s="10" t="s">
        <v>42</v>
      </c>
      <c r="B25" s="21"/>
      <c r="C25" s="27">
        <v>210</v>
      </c>
    </row>
    <row r="26" spans="1:3" ht="14.5" thickBot="1">
      <c r="A26" s="23" t="s">
        <v>21</v>
      </c>
      <c r="B26" s="24"/>
      <c r="C26" s="25">
        <f>C21+C22+C23+C24+C25</f>
        <v>1310</v>
      </c>
    </row>
    <row r="27" spans="1:3" ht="14.5" thickBot="1">
      <c r="A27" s="4" t="s">
        <v>45</v>
      </c>
      <c r="B27" s="5"/>
      <c r="C27" s="6"/>
    </row>
    <row r="28" spans="1:3">
      <c r="A28" s="28" t="s">
        <v>22</v>
      </c>
      <c r="B28" s="29"/>
      <c r="C28" s="30">
        <v>2000</v>
      </c>
    </row>
    <row r="29" spans="1:3">
      <c r="A29" s="10" t="s">
        <v>36</v>
      </c>
      <c r="B29" s="21"/>
      <c r="C29" s="58" t="s">
        <v>43</v>
      </c>
    </row>
    <row r="30" spans="1:3">
      <c r="A30" s="12" t="s">
        <v>37</v>
      </c>
      <c r="B30" s="46"/>
      <c r="C30" s="53">
        <v>1000</v>
      </c>
    </row>
    <row r="31" spans="1:3" ht="14.5" thickBot="1">
      <c r="A31" s="23" t="s">
        <v>23</v>
      </c>
      <c r="B31" s="24"/>
      <c r="C31" s="25" t="e">
        <f>C28+C29+C30</f>
        <v>#VALUE!</v>
      </c>
    </row>
    <row r="32" spans="1:3">
      <c r="A32" s="31"/>
      <c r="B32" s="32"/>
      <c r="C32" s="9"/>
    </row>
    <row r="33" spans="1:3">
      <c r="A33" s="33" t="s">
        <v>24</v>
      </c>
      <c r="B33" s="34"/>
      <c r="C33" s="35" t="e">
        <f>C15+C19+C26+C31</f>
        <v>#VALUE!</v>
      </c>
    </row>
    <row r="34" spans="1:3">
      <c r="A34" s="31"/>
      <c r="B34" s="32"/>
      <c r="C34" s="9"/>
    </row>
    <row r="35" spans="1:3">
      <c r="A35" s="36" t="s">
        <v>33</v>
      </c>
      <c r="B35" s="37"/>
      <c r="C35" s="56" t="s">
        <v>43</v>
      </c>
    </row>
    <row r="36" spans="1:3">
      <c r="A36" s="33" t="s">
        <v>25</v>
      </c>
      <c r="B36" s="34"/>
      <c r="C36" s="35">
        <v>10000</v>
      </c>
    </row>
    <row r="37" spans="1:3">
      <c r="A37" s="36" t="s">
        <v>27</v>
      </c>
      <c r="B37" s="37"/>
      <c r="C37" s="38"/>
    </row>
    <row r="38" spans="1:3">
      <c r="A38" s="36" t="s">
        <v>38</v>
      </c>
      <c r="B38" s="37"/>
      <c r="C38" s="38" t="e">
        <f>C35-C36-C37</f>
        <v>#VALUE!</v>
      </c>
    </row>
    <row r="39" spans="1:3">
      <c r="A39" s="33" t="s">
        <v>26</v>
      </c>
      <c r="B39" s="34"/>
      <c r="C39" s="35">
        <f>B10</f>
        <v>0</v>
      </c>
    </row>
    <row r="40" spans="1:3">
      <c r="A40" s="33" t="s">
        <v>39</v>
      </c>
      <c r="B40" s="34"/>
      <c r="C40" s="35" t="e">
        <f>C33</f>
        <v>#VALUE!</v>
      </c>
    </row>
    <row r="41" spans="1:3">
      <c r="A41" s="39" t="s">
        <v>40</v>
      </c>
      <c r="B41" s="37"/>
      <c r="C41" s="38" t="e">
        <f>C38+C39-C40</f>
        <v>#VALUE!</v>
      </c>
    </row>
    <row r="42" spans="1:3" ht="14.5" thickBot="1">
      <c r="A42" s="31"/>
      <c r="B42" s="32"/>
      <c r="C42" s="9"/>
    </row>
    <row r="43" spans="1:3" ht="14.5" thickBot="1">
      <c r="A43" s="40" t="s">
        <v>35</v>
      </c>
      <c r="B43" s="41" t="s">
        <v>28</v>
      </c>
      <c r="C43" s="42"/>
    </row>
    <row r="44" spans="1:3">
      <c r="A44" s="10" t="s">
        <v>34</v>
      </c>
      <c r="B44" s="22">
        <v>32000</v>
      </c>
      <c r="C44" s="42"/>
    </row>
    <row r="45" spans="1:3">
      <c r="A45" s="31"/>
      <c r="B45" s="32"/>
      <c r="C45" s="9"/>
    </row>
    <row r="46" spans="1:3" ht="26.25">
      <c r="A46" s="33" t="s">
        <v>29</v>
      </c>
      <c r="B46" s="47" t="s">
        <v>41</v>
      </c>
      <c r="C46" s="43" t="s">
        <v>30</v>
      </c>
    </row>
    <row r="47" spans="1:3" ht="14.5" thickBot="1">
      <c r="A47" s="44" t="s">
        <v>31</v>
      </c>
      <c r="B47" s="45">
        <v>100000</v>
      </c>
      <c r="C47" s="55" t="s">
        <v>43</v>
      </c>
    </row>
  </sheetData>
  <mergeCells count="1">
    <mergeCell ref="A1:C1"/>
  </mergeCells>
  <pageMargins left="0.25" right="0.25" top="0.25" bottom="0.2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McDermott Family</dc:creator>
  <cp:lastModifiedBy>McDermott Family</cp:lastModifiedBy>
  <cp:lastPrinted>2024-04-08T18:46:49Z</cp:lastPrinted>
  <dcterms:created xsi:type="dcterms:W3CDTF">2024-03-22T22:22:04Z</dcterms:created>
  <dcterms:modified xsi:type="dcterms:W3CDTF">2024-04-08T18:46:59Z</dcterms:modified>
</cp:coreProperties>
</file>